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8112" activeTab="0"/>
  </bookViews>
  <sheets>
    <sheet name="Сводный отчет " sheetId="1" r:id="rId1"/>
  </sheets>
  <definedNames/>
  <calcPr fullCalcOnLoad="1"/>
</workbook>
</file>

<file path=xl/sharedStrings.xml><?xml version="1.0" encoding="utf-8"?>
<sst xmlns="http://schemas.openxmlformats.org/spreadsheetml/2006/main" count="95" uniqueCount="82">
  <si>
    <t>№</t>
  </si>
  <si>
    <t>г. Минск</t>
  </si>
  <si>
    <t>Наименование показателя</t>
  </si>
  <si>
    <t xml:space="preserve">Республика Беларусь </t>
  </si>
  <si>
    <t>Витебская</t>
  </si>
  <si>
    <t>Гомельская</t>
  </si>
  <si>
    <t>Гродненская</t>
  </si>
  <si>
    <t>Минская</t>
  </si>
  <si>
    <t>Могилевская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</si>
  <si>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</si>
  <si>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</si>
  <si>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</si>
  <si>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</si>
  <si>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</si>
  <si>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</si>
  <si>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</si>
  <si>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</si>
  <si>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</si>
  <si>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</si>
  <si>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</si>
  <si>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</si>
  <si>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</si>
  <si>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</si>
  <si>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</si>
  <si>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</si>
  <si>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</si>
  <si>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</si>
  <si>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25</t>
  </si>
  <si>
    <t>26</t>
  </si>
  <si>
    <t>27</t>
  </si>
  <si>
    <t>28</t>
  </si>
  <si>
    <t>29</t>
  </si>
  <si>
    <t>30</t>
  </si>
  <si>
    <t>31</t>
  </si>
  <si>
    <t>Брестская</t>
  </si>
  <si>
    <t>в том числе по областям и г. Минску</t>
  </si>
  <si>
    <t xml:space="preserve">         рублей</t>
  </si>
  <si>
    <t>самостоятельно страхователем: страховых взносов</t>
  </si>
  <si>
    <t xml:space="preserve">Начислено страховых взносов </t>
  </si>
  <si>
    <t xml:space="preserve">     в том числе: Белгосстрахом: страховых взносов</t>
  </si>
  <si>
    <t xml:space="preserve">             штрафов</t>
  </si>
  <si>
    <t xml:space="preserve">             пеней</t>
  </si>
  <si>
    <t xml:space="preserve">    в том числе: по страховым взносам</t>
  </si>
  <si>
    <t xml:space="preserve">          из нее просроченная задолженность</t>
  </si>
  <si>
    <t xml:space="preserve">    по штрафам </t>
  </si>
  <si>
    <t xml:space="preserve">    по пеням</t>
  </si>
  <si>
    <t xml:space="preserve">   в том числе:  по страховым взносам</t>
  </si>
  <si>
    <t xml:space="preserve">   по штрафам</t>
  </si>
  <si>
    <t xml:space="preserve">   по пеням</t>
  </si>
  <si>
    <t>Облагаемая база</t>
  </si>
  <si>
    <t xml:space="preserve">   в том числе:  страховых взносов </t>
  </si>
  <si>
    <t xml:space="preserve">   штрафов </t>
  </si>
  <si>
    <t xml:space="preserve">   пеней</t>
  </si>
  <si>
    <t xml:space="preserve">   в том числе:  страховых взносов</t>
  </si>
  <si>
    <t xml:space="preserve">   штрафов</t>
  </si>
  <si>
    <t xml:space="preserve">    в том числе: страховым взносам</t>
  </si>
  <si>
    <t>Средняя численность застрахованных лиц</t>
  </si>
  <si>
    <t>Доначислено (излишне начислено) страховых взносов, штрафов и пеней - всего (сумма строк с 05 по 10)</t>
  </si>
  <si>
    <t>Задолженность по платежам страхователя, возникшая в связи с правопреемством - всего (сумма строк с 17 по 19)</t>
  </si>
  <si>
    <t>19</t>
  </si>
  <si>
    <t>Подлежит уплате - всего (сумма строк с 21 по 23)</t>
  </si>
  <si>
    <t>20</t>
  </si>
  <si>
    <t xml:space="preserve">   в том числе:  страховых взносов (сумма строк 03, 05, 08, 12, 17)</t>
  </si>
  <si>
    <t>21</t>
  </si>
  <si>
    <t xml:space="preserve">   штрафов (сумма строк 06, 09, 14, 18)</t>
  </si>
  <si>
    <t>22</t>
  </si>
  <si>
    <t xml:space="preserve">   пеней (сумма строк 07, 10, 15, 19)</t>
  </si>
  <si>
    <t>23</t>
  </si>
  <si>
    <t>Уплачено средств - всего (сумма строк с 25 по 27)</t>
  </si>
  <si>
    <t>24</t>
  </si>
  <si>
    <t>Возвращено Белгосстрахом средств - всего (сумма строк с 29 по 31)</t>
  </si>
  <si>
    <t>32</t>
  </si>
  <si>
    <t>Задолженность по платежам на конец отчетного периода страхователя Белгосстраху (Белгосстраха страхователю) (сумма строк 33, 35, 36)</t>
  </si>
  <si>
    <t>33</t>
  </si>
  <si>
    <t>34</t>
  </si>
  <si>
    <t>35</t>
  </si>
  <si>
    <t>36</t>
  </si>
  <si>
    <t>37</t>
  </si>
  <si>
    <t xml:space="preserve">Страховой тариф, процентов </t>
  </si>
  <si>
    <t>х</t>
  </si>
  <si>
    <t>Задолженность по платежам на 1 января отчетного года страхователя Белгосстраху (Белгосстраха страхователю)                                                             (сумма строк 12, 14, 15)</t>
  </si>
  <si>
    <t xml:space="preserve">               Сводный отчет  о средствах по обязательному страхованию от несчастных случаев на производстве и профессиональных заболеваний за 2023 год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</si>
</sst>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0"/>
      <name val="Arial Black"/>
      <family val="2"/>
    </font>
    <font>
      <sz val="8"/>
      <name val="Arial"/>
      <family val="2"/>
    </font>
    <font>
      <sz val="5"/>
      <name val="Arial Cyr"/>
      <family val="0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/>
    </xf>
    <xf numFmtId="3" fontId="7" fillId="0" borderId="10" xfId="0" applyNumberFormat="1" applyFont="1" applyFill="1" applyBorder="1" applyAlignment="1">
      <alignment horizontal="right" vertical="center"/>
    </xf>
    <xf numFmtId="166" fontId="6" fillId="0" borderId="11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166" fontId="6" fillId="0" borderId="11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4" fontId="7" fillId="0" borderId="12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justify" vertical="center"/>
    </xf>
    <xf numFmtId="49" fontId="2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justify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166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justify" vertical="center" wrapText="1"/>
    </xf>
    <xf numFmtId="3" fontId="7" fillId="0" borderId="12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="160" zoomScaleNormal="160" zoomScaleSheetLayoutView="95" zoomScalePageLayoutView="0" workbookViewId="0" topLeftCell="A1">
      <selection activeCell="C39" sqref="C39"/>
    </sheetView>
  </sheetViews>
  <sheetFormatPr defaultColWidth="9.00390625" defaultRowHeight="12.75"/>
  <cols>
    <col min="1" max="1" width="49.875" style="38" customWidth="1"/>
    <col min="2" max="2" width="3.375" style="39" customWidth="1"/>
    <col min="3" max="3" width="11.125" style="40" customWidth="1"/>
    <col min="4" max="6" width="11.375" style="40" customWidth="1"/>
    <col min="7" max="7" width="10.50390625" style="40" customWidth="1"/>
    <col min="8" max="8" width="11.125" style="40" customWidth="1"/>
    <col min="9" max="10" width="11.00390625" style="40" customWidth="1"/>
    <col min="11" max="16384" width="8.875" style="38" customWidth="1"/>
  </cols>
  <sheetData>
    <row r="1" spans="1:10" ht="33" customHeight="1">
      <c r="A1" s="28" t="s">
        <v>81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9.75" customHeight="1">
      <c r="A2" s="29"/>
      <c r="B2" s="30"/>
      <c r="C2" s="1"/>
      <c r="D2" s="1"/>
      <c r="E2" s="1"/>
      <c r="F2" s="1"/>
      <c r="G2" s="1"/>
      <c r="H2" s="1"/>
      <c r="I2" s="1"/>
      <c r="J2" s="1" t="s">
        <v>36</v>
      </c>
    </row>
    <row r="3" spans="1:10" ht="12" customHeight="1">
      <c r="A3" s="31" t="s">
        <v>2</v>
      </c>
      <c r="B3" s="22" t="s">
        <v>0</v>
      </c>
      <c r="C3" s="23" t="s">
        <v>3</v>
      </c>
      <c r="D3" s="25" t="s">
        <v>35</v>
      </c>
      <c r="E3" s="26"/>
      <c r="F3" s="26"/>
      <c r="G3" s="26"/>
      <c r="H3" s="26"/>
      <c r="I3" s="26"/>
      <c r="J3" s="27"/>
    </row>
    <row r="4" spans="1:10" ht="9.75" customHeight="1">
      <c r="A4" s="32"/>
      <c r="B4" s="33"/>
      <c r="C4" s="24"/>
      <c r="D4" s="2" t="s">
        <v>34</v>
      </c>
      <c r="E4" s="2" t="s">
        <v>4</v>
      </c>
      <c r="F4" s="2" t="s">
        <v>5</v>
      </c>
      <c r="G4" s="2" t="s">
        <v>6</v>
      </c>
      <c r="H4" s="2" t="s">
        <v>1</v>
      </c>
      <c r="I4" s="2" t="s">
        <v>7</v>
      </c>
      <c r="J4" s="2" t="s">
        <v>8</v>
      </c>
    </row>
    <row r="5" spans="1:10" s="4" customFormat="1" ht="10.5" customHeight="1">
      <c r="A5" s="14" t="s">
        <v>56</v>
      </c>
      <c r="B5" s="3" t="s">
        <v>9</v>
      </c>
      <c r="C5" s="37">
        <f aca="true" t="shared" si="0" ref="C5:C27">SUM(D5:J5)</f>
        <v>3651028</v>
      </c>
      <c r="D5" s="7">
        <v>474112</v>
      </c>
      <c r="E5" s="7">
        <v>380550</v>
      </c>
      <c r="F5" s="7">
        <v>470911</v>
      </c>
      <c r="G5" s="7">
        <v>366344</v>
      </c>
      <c r="H5" s="7">
        <v>1038964</v>
      </c>
      <c r="I5" s="7">
        <v>575634</v>
      </c>
      <c r="J5" s="7">
        <v>344513</v>
      </c>
    </row>
    <row r="6" spans="1:10" ht="13.5" customHeight="1">
      <c r="A6" s="11" t="s">
        <v>49</v>
      </c>
      <c r="B6" s="5" t="s">
        <v>10</v>
      </c>
      <c r="C6" s="15">
        <f t="shared" si="0"/>
        <v>71922159388.6</v>
      </c>
      <c r="D6" s="15">
        <v>8060399053.17</v>
      </c>
      <c r="E6" s="15">
        <v>6173132302.1</v>
      </c>
      <c r="F6" s="15">
        <v>8194030019.88</v>
      </c>
      <c r="G6" s="15">
        <v>6297015241.8</v>
      </c>
      <c r="H6" s="15">
        <v>26410492041.67</v>
      </c>
      <c r="I6" s="15">
        <v>11290585372.66</v>
      </c>
      <c r="J6" s="15">
        <v>5496505357.32</v>
      </c>
    </row>
    <row r="7" spans="1:10" ht="11.25" customHeight="1">
      <c r="A7" s="13" t="s">
        <v>38</v>
      </c>
      <c r="B7" s="3" t="s">
        <v>11</v>
      </c>
      <c r="C7" s="15">
        <f t="shared" si="0"/>
        <v>361588763.04999995</v>
      </c>
      <c r="D7" s="15">
        <v>38977263.49</v>
      </c>
      <c r="E7" s="15">
        <v>28405648.53</v>
      </c>
      <c r="F7" s="15">
        <v>40128908.82</v>
      </c>
      <c r="G7" s="15">
        <v>30853906.45</v>
      </c>
      <c r="H7" s="15">
        <v>134738845.74</v>
      </c>
      <c r="I7" s="15">
        <v>61166033.53</v>
      </c>
      <c r="J7" s="15">
        <v>27318156.49</v>
      </c>
    </row>
    <row r="8" spans="1:10" ht="20.25" customHeight="1">
      <c r="A8" s="34" t="s">
        <v>57</v>
      </c>
      <c r="B8" s="3" t="s">
        <v>12</v>
      </c>
      <c r="C8" s="15">
        <f t="shared" si="0"/>
        <v>1973659.6899999997</v>
      </c>
      <c r="D8" s="15">
        <f aca="true" t="shared" si="1" ref="D8:J8">D9+D10+D11+D12+D13+D14</f>
        <v>131264.5</v>
      </c>
      <c r="E8" s="15">
        <f t="shared" si="1"/>
        <v>435257.24</v>
      </c>
      <c r="F8" s="15">
        <f t="shared" si="1"/>
        <v>296140.93999999994</v>
      </c>
      <c r="G8" s="15">
        <f t="shared" si="1"/>
        <v>148728.72000000003</v>
      </c>
      <c r="H8" s="15">
        <f t="shared" si="1"/>
        <v>422573.3899999999</v>
      </c>
      <c r="I8" s="15">
        <f t="shared" si="1"/>
        <v>293164.19999999995</v>
      </c>
      <c r="J8" s="15">
        <f t="shared" si="1"/>
        <v>246530.7</v>
      </c>
    </row>
    <row r="9" spans="1:10" ht="14.25" customHeight="1">
      <c r="A9" s="8" t="s">
        <v>39</v>
      </c>
      <c r="B9" s="3" t="s">
        <v>13</v>
      </c>
      <c r="C9" s="15">
        <f t="shared" si="0"/>
        <v>632296.1699999999</v>
      </c>
      <c r="D9" s="16">
        <v>29583.1</v>
      </c>
      <c r="E9" s="16">
        <v>158145.3</v>
      </c>
      <c r="F9" s="16">
        <v>131851.81</v>
      </c>
      <c r="G9" s="16">
        <v>60213.74</v>
      </c>
      <c r="H9" s="16">
        <v>149413.08</v>
      </c>
      <c r="I9" s="16">
        <v>82940.9</v>
      </c>
      <c r="J9" s="16">
        <v>20148.24</v>
      </c>
    </row>
    <row r="10" spans="1:10" ht="11.25" customHeight="1">
      <c r="A10" s="8" t="s">
        <v>40</v>
      </c>
      <c r="B10" s="3" t="s">
        <v>14</v>
      </c>
      <c r="C10" s="15">
        <f t="shared" si="0"/>
        <v>289691.44</v>
      </c>
      <c r="D10" s="16">
        <v>18293.55</v>
      </c>
      <c r="E10" s="16">
        <v>17490.07</v>
      </c>
      <c r="F10" s="16">
        <v>20463.11</v>
      </c>
      <c r="G10" s="16">
        <v>21879.7</v>
      </c>
      <c r="H10" s="16">
        <v>155577.15</v>
      </c>
      <c r="I10" s="16">
        <v>40367.86</v>
      </c>
      <c r="J10" s="16">
        <v>15620</v>
      </c>
    </row>
    <row r="11" spans="1:10" ht="12" customHeight="1">
      <c r="A11" s="8" t="s">
        <v>41</v>
      </c>
      <c r="B11" s="3" t="s">
        <v>15</v>
      </c>
      <c r="C11" s="15">
        <f t="shared" si="0"/>
        <v>1006084.63</v>
      </c>
      <c r="D11" s="16">
        <v>60010.01</v>
      </c>
      <c r="E11" s="16">
        <v>259901.4</v>
      </c>
      <c r="F11" s="16">
        <v>140329.42</v>
      </c>
      <c r="G11" s="16">
        <v>68052.14</v>
      </c>
      <c r="H11" s="16">
        <v>91248.17</v>
      </c>
      <c r="I11" s="16">
        <v>177052.09</v>
      </c>
      <c r="J11" s="16">
        <v>209491.4</v>
      </c>
    </row>
    <row r="12" spans="1:10" ht="11.25" customHeight="1">
      <c r="A12" s="12" t="s">
        <v>37</v>
      </c>
      <c r="B12" s="3" t="s">
        <v>16</v>
      </c>
      <c r="C12" s="15">
        <f t="shared" si="0"/>
        <v>32216.33</v>
      </c>
      <c r="D12" s="16">
        <v>15677.49</v>
      </c>
      <c r="E12" s="16">
        <v>-280.44</v>
      </c>
      <c r="F12" s="16">
        <v>-1784.27</v>
      </c>
      <c r="G12" s="16">
        <v>-1432.99</v>
      </c>
      <c r="H12" s="16">
        <v>26334.29</v>
      </c>
      <c r="I12" s="16">
        <v>-7568.81</v>
      </c>
      <c r="J12" s="16">
        <v>1271.06</v>
      </c>
    </row>
    <row r="13" spans="1:10" ht="12" customHeight="1">
      <c r="A13" s="8" t="s">
        <v>40</v>
      </c>
      <c r="B13" s="3" t="s">
        <v>17</v>
      </c>
      <c r="C13" s="15">
        <f t="shared" si="0"/>
        <v>600.9</v>
      </c>
      <c r="D13" s="16">
        <v>0</v>
      </c>
      <c r="E13" s="16">
        <v>0</v>
      </c>
      <c r="F13" s="16">
        <v>231</v>
      </c>
      <c r="G13" s="16">
        <v>0</v>
      </c>
      <c r="H13" s="16">
        <v>-0.21</v>
      </c>
      <c r="I13" s="16">
        <v>370.11</v>
      </c>
      <c r="J13" s="16">
        <v>0</v>
      </c>
    </row>
    <row r="14" spans="1:10" ht="12.75" customHeight="1">
      <c r="A14" s="8" t="s">
        <v>41</v>
      </c>
      <c r="B14" s="3" t="s">
        <v>18</v>
      </c>
      <c r="C14" s="15">
        <f t="shared" si="0"/>
        <v>12770.22</v>
      </c>
      <c r="D14" s="16">
        <v>7700.35</v>
      </c>
      <c r="E14" s="16">
        <v>0.91</v>
      </c>
      <c r="F14" s="16">
        <v>5049.87</v>
      </c>
      <c r="G14" s="16">
        <v>16.13</v>
      </c>
      <c r="H14" s="16">
        <v>0.91</v>
      </c>
      <c r="I14" s="16">
        <v>2.05</v>
      </c>
      <c r="J14" s="16">
        <v>0</v>
      </c>
    </row>
    <row r="15" spans="1:10" ht="30">
      <c r="A15" s="9" t="s">
        <v>80</v>
      </c>
      <c r="B15" s="3" t="s">
        <v>19</v>
      </c>
      <c r="C15" s="15">
        <f t="shared" si="0"/>
        <v>39534097.93</v>
      </c>
      <c r="D15" s="16">
        <f>D16+D18+D19</f>
        <v>3529126.75</v>
      </c>
      <c r="E15" s="16">
        <f aca="true" t="shared" si="2" ref="E15:J15">E16+E18+E19</f>
        <v>5438593.27</v>
      </c>
      <c r="F15" s="16">
        <f t="shared" si="2"/>
        <v>3379111.1</v>
      </c>
      <c r="G15" s="16">
        <f t="shared" si="2"/>
        <v>3278417.46</v>
      </c>
      <c r="H15" s="16">
        <f t="shared" si="2"/>
        <v>12838514.99</v>
      </c>
      <c r="I15" s="16">
        <f t="shared" si="2"/>
        <v>6782746.9399999995</v>
      </c>
      <c r="J15" s="16">
        <f t="shared" si="2"/>
        <v>4287587.42</v>
      </c>
    </row>
    <row r="16" spans="1:10" ht="12.75">
      <c r="A16" s="9" t="s">
        <v>42</v>
      </c>
      <c r="B16" s="3" t="s">
        <v>20</v>
      </c>
      <c r="C16" s="15">
        <f t="shared" si="0"/>
        <v>37370108.53</v>
      </c>
      <c r="D16" s="16">
        <v>3433424.46</v>
      </c>
      <c r="E16" s="16">
        <v>4580079.08</v>
      </c>
      <c r="F16" s="16">
        <v>3176496.57</v>
      </c>
      <c r="G16" s="16">
        <v>3172743.5</v>
      </c>
      <c r="H16" s="16">
        <v>12560626.68</v>
      </c>
      <c r="I16" s="16">
        <v>6421464.06</v>
      </c>
      <c r="J16" s="16">
        <v>4025274.18</v>
      </c>
    </row>
    <row r="17" spans="1:10" ht="12.75">
      <c r="A17" s="9" t="s">
        <v>43</v>
      </c>
      <c r="B17" s="3" t="s">
        <v>21</v>
      </c>
      <c r="C17" s="15">
        <f t="shared" si="0"/>
        <v>9758605.530000001</v>
      </c>
      <c r="D17" s="16">
        <v>531861.32</v>
      </c>
      <c r="E17" s="16">
        <v>2553262.99</v>
      </c>
      <c r="F17" s="16">
        <v>1039031.5</v>
      </c>
      <c r="G17" s="16">
        <v>645658.11</v>
      </c>
      <c r="H17" s="16">
        <v>1184677.09</v>
      </c>
      <c r="I17" s="16">
        <v>1632180.28</v>
      </c>
      <c r="J17" s="16">
        <v>2171934.24</v>
      </c>
    </row>
    <row r="18" spans="1:10" ht="12.75">
      <c r="A18" s="9" t="s">
        <v>44</v>
      </c>
      <c r="B18" s="3" t="s">
        <v>22</v>
      </c>
      <c r="C18" s="15">
        <f t="shared" si="0"/>
        <v>406157.74</v>
      </c>
      <c r="D18" s="16">
        <v>32793</v>
      </c>
      <c r="E18" s="16">
        <v>33670.89</v>
      </c>
      <c r="F18" s="16">
        <v>50792.95</v>
      </c>
      <c r="G18" s="16">
        <v>27521.42</v>
      </c>
      <c r="H18" s="16">
        <v>149672.1</v>
      </c>
      <c r="I18" s="16">
        <v>78087.08</v>
      </c>
      <c r="J18" s="16">
        <v>33620.3</v>
      </c>
    </row>
    <row r="19" spans="1:10" ht="12" customHeight="1">
      <c r="A19" s="6" t="s">
        <v>45</v>
      </c>
      <c r="B19" s="3" t="s">
        <v>23</v>
      </c>
      <c r="C19" s="15">
        <f t="shared" si="0"/>
        <v>1757831.66</v>
      </c>
      <c r="D19" s="16">
        <v>62909.29</v>
      </c>
      <c r="E19" s="16">
        <v>824843.3</v>
      </c>
      <c r="F19" s="16">
        <v>151821.58</v>
      </c>
      <c r="G19" s="16">
        <v>78152.54</v>
      </c>
      <c r="H19" s="16">
        <v>128216.21</v>
      </c>
      <c r="I19" s="16">
        <v>283195.8</v>
      </c>
      <c r="J19" s="16">
        <v>228692.94</v>
      </c>
    </row>
    <row r="20" spans="1:10" ht="19.5" customHeight="1">
      <c r="A20" s="6" t="s">
        <v>58</v>
      </c>
      <c r="B20" s="3" t="s">
        <v>24</v>
      </c>
      <c r="C20" s="15">
        <f t="shared" si="0"/>
        <v>430382.34</v>
      </c>
      <c r="D20" s="15">
        <f aca="true" t="shared" si="3" ref="D20:J20">D21+D22+D23</f>
        <v>31474.579999999998</v>
      </c>
      <c r="E20" s="15">
        <f t="shared" si="3"/>
        <v>24828.829999999998</v>
      </c>
      <c r="F20" s="15">
        <f t="shared" si="3"/>
        <v>96385.79999999999</v>
      </c>
      <c r="G20" s="15">
        <f t="shared" si="3"/>
        <v>17222.890000000003</v>
      </c>
      <c r="H20" s="15">
        <f t="shared" si="3"/>
        <v>52306.13</v>
      </c>
      <c r="I20" s="15">
        <f t="shared" si="3"/>
        <v>44278.05</v>
      </c>
      <c r="J20" s="15">
        <f t="shared" si="3"/>
        <v>163886.06</v>
      </c>
    </row>
    <row r="21" spans="1:10" ht="12.75">
      <c r="A21" s="10" t="s">
        <v>46</v>
      </c>
      <c r="B21" s="3" t="s">
        <v>25</v>
      </c>
      <c r="C21" s="15">
        <f t="shared" si="0"/>
        <v>397796.14</v>
      </c>
      <c r="D21" s="16">
        <v>29152.21</v>
      </c>
      <c r="E21" s="16">
        <v>22176.26</v>
      </c>
      <c r="F21" s="16">
        <v>88479.04</v>
      </c>
      <c r="G21" s="16">
        <v>17144.31</v>
      </c>
      <c r="H21" s="16">
        <v>48114.92</v>
      </c>
      <c r="I21" s="16">
        <v>41327.22</v>
      </c>
      <c r="J21" s="16">
        <v>151402.18</v>
      </c>
    </row>
    <row r="22" spans="1:10" ht="12.75">
      <c r="A22" s="10" t="s">
        <v>47</v>
      </c>
      <c r="B22" s="3" t="s">
        <v>26</v>
      </c>
      <c r="C22" s="15">
        <f t="shared" si="0"/>
        <v>3570.67</v>
      </c>
      <c r="D22" s="16">
        <v>0</v>
      </c>
      <c r="E22" s="16">
        <v>-370</v>
      </c>
      <c r="F22" s="16">
        <v>0</v>
      </c>
      <c r="G22" s="16">
        <v>0</v>
      </c>
      <c r="H22" s="16">
        <v>3300</v>
      </c>
      <c r="I22" s="16">
        <v>640</v>
      </c>
      <c r="J22" s="16">
        <v>0.67</v>
      </c>
    </row>
    <row r="23" spans="1:10" ht="10.5" customHeight="1">
      <c r="A23" s="6" t="s">
        <v>48</v>
      </c>
      <c r="B23" s="3" t="s">
        <v>59</v>
      </c>
      <c r="C23" s="15">
        <f t="shared" si="0"/>
        <v>29015.53</v>
      </c>
      <c r="D23" s="16">
        <v>2322.37</v>
      </c>
      <c r="E23" s="16">
        <v>3022.57</v>
      </c>
      <c r="F23" s="16">
        <v>7906.76</v>
      </c>
      <c r="G23" s="16">
        <v>78.58</v>
      </c>
      <c r="H23" s="16">
        <v>891.21</v>
      </c>
      <c r="I23" s="16">
        <v>2310.83</v>
      </c>
      <c r="J23" s="16">
        <v>12483.21</v>
      </c>
    </row>
    <row r="24" spans="1:10" ht="12.75">
      <c r="A24" s="35" t="s">
        <v>60</v>
      </c>
      <c r="B24" s="3" t="s">
        <v>61</v>
      </c>
      <c r="C24" s="15">
        <f t="shared" si="0"/>
        <v>403526903.01</v>
      </c>
      <c r="D24" s="17">
        <f aca="true" t="shared" si="4" ref="D24:J24">D25+D26+D27</f>
        <v>42669129.32000001</v>
      </c>
      <c r="E24" s="17">
        <f t="shared" si="4"/>
        <v>34304327.870000005</v>
      </c>
      <c r="F24" s="17">
        <f t="shared" si="4"/>
        <v>43900546.660000004</v>
      </c>
      <c r="G24" s="17">
        <f t="shared" si="4"/>
        <v>34298275.52</v>
      </c>
      <c r="H24" s="17">
        <f t="shared" si="4"/>
        <v>148052240.25</v>
      </c>
      <c r="I24" s="17">
        <f t="shared" si="4"/>
        <v>68286222.71999998</v>
      </c>
      <c r="J24" s="17">
        <f t="shared" si="4"/>
        <v>32016160.669999994</v>
      </c>
    </row>
    <row r="25" spans="1:10" ht="12.75">
      <c r="A25" s="10" t="s">
        <v>62</v>
      </c>
      <c r="B25" s="3" t="s">
        <v>63</v>
      </c>
      <c r="C25" s="15">
        <f t="shared" si="0"/>
        <v>400021180.21999997</v>
      </c>
      <c r="D25" s="16">
        <f>D7+D9+D12+D16+D21</f>
        <v>42485100.75000001</v>
      </c>
      <c r="E25" s="16">
        <f aca="true" t="shared" si="5" ref="E25:J25">E7+E9+E12+E16+E21</f>
        <v>33165768.73</v>
      </c>
      <c r="F25" s="16">
        <f t="shared" si="5"/>
        <v>43523951.97</v>
      </c>
      <c r="G25" s="16">
        <f t="shared" si="5"/>
        <v>34102575.010000005</v>
      </c>
      <c r="H25" s="16">
        <f t="shared" si="5"/>
        <v>147523334.71</v>
      </c>
      <c r="I25" s="16">
        <f t="shared" si="5"/>
        <v>67704196.89999999</v>
      </c>
      <c r="J25" s="16">
        <f t="shared" si="5"/>
        <v>31516252.149999995</v>
      </c>
    </row>
    <row r="26" spans="1:10" ht="12.75">
      <c r="A26" s="10" t="s">
        <v>64</v>
      </c>
      <c r="B26" s="3" t="s">
        <v>65</v>
      </c>
      <c r="C26" s="15">
        <f t="shared" si="0"/>
        <v>700020.75</v>
      </c>
      <c r="D26" s="16">
        <f aca="true" t="shared" si="6" ref="D26:J27">D10+D13+D18+D22</f>
        <v>51086.55</v>
      </c>
      <c r="E26" s="16">
        <f t="shared" si="6"/>
        <v>50790.96</v>
      </c>
      <c r="F26" s="16">
        <f t="shared" si="6"/>
        <v>71487.06</v>
      </c>
      <c r="G26" s="16">
        <f t="shared" si="6"/>
        <v>49401.119999999995</v>
      </c>
      <c r="H26" s="16">
        <f t="shared" si="6"/>
        <v>308549.04000000004</v>
      </c>
      <c r="I26" s="16">
        <f t="shared" si="6"/>
        <v>119465.05</v>
      </c>
      <c r="J26" s="16">
        <f t="shared" si="6"/>
        <v>49240.97</v>
      </c>
    </row>
    <row r="27" spans="1:10" ht="10.5" customHeight="1">
      <c r="A27" s="6" t="s">
        <v>66</v>
      </c>
      <c r="B27" s="3" t="s">
        <v>67</v>
      </c>
      <c r="C27" s="15">
        <f t="shared" si="0"/>
        <v>2805702.0399999996</v>
      </c>
      <c r="D27" s="16">
        <f t="shared" si="6"/>
        <v>132942.02</v>
      </c>
      <c r="E27" s="16">
        <f t="shared" si="6"/>
        <v>1087768.1800000002</v>
      </c>
      <c r="F27" s="16">
        <f t="shared" si="6"/>
        <v>305107.63</v>
      </c>
      <c r="G27" s="16">
        <f t="shared" si="6"/>
        <v>146299.38999999998</v>
      </c>
      <c r="H27" s="16">
        <f t="shared" si="6"/>
        <v>220356.5</v>
      </c>
      <c r="I27" s="16">
        <f t="shared" si="6"/>
        <v>462560.76999999996</v>
      </c>
      <c r="J27" s="16">
        <f t="shared" si="6"/>
        <v>450667.55</v>
      </c>
    </row>
    <row r="28" spans="1:10" ht="10.5" customHeight="1">
      <c r="A28" s="35" t="s">
        <v>68</v>
      </c>
      <c r="B28" s="3" t="s">
        <v>69</v>
      </c>
      <c r="C28" s="15">
        <f aca="true" t="shared" si="7" ref="C28:J28">C29+C30+C31</f>
        <v>356991331.91</v>
      </c>
      <c r="D28" s="17">
        <f t="shared" si="7"/>
        <v>38391018.36</v>
      </c>
      <c r="E28" s="17">
        <f t="shared" si="7"/>
        <v>28236592.490000002</v>
      </c>
      <c r="F28" s="17">
        <f t="shared" si="7"/>
        <v>39785581.9</v>
      </c>
      <c r="G28" s="17">
        <f t="shared" si="7"/>
        <v>30267657.259999998</v>
      </c>
      <c r="H28" s="17">
        <f t="shared" si="7"/>
        <v>133076685.33000001</v>
      </c>
      <c r="I28" s="17">
        <f t="shared" si="7"/>
        <v>60293436.44</v>
      </c>
      <c r="J28" s="17">
        <f t="shared" si="7"/>
        <v>26940360.13</v>
      </c>
    </row>
    <row r="29" spans="1:10" ht="10.5" customHeight="1">
      <c r="A29" s="10" t="s">
        <v>50</v>
      </c>
      <c r="B29" s="3" t="s">
        <v>27</v>
      </c>
      <c r="C29" s="15">
        <f>D29+E29+F29+G29+H29+I29+J29</f>
        <v>356125275.29</v>
      </c>
      <c r="D29" s="17">
        <v>38327604.71</v>
      </c>
      <c r="E29" s="17">
        <v>28130862.85</v>
      </c>
      <c r="F29" s="17">
        <v>39637953.57</v>
      </c>
      <c r="G29" s="17">
        <v>30199787.35</v>
      </c>
      <c r="H29" s="17">
        <v>132903049.87</v>
      </c>
      <c r="I29" s="17">
        <v>60089453.14</v>
      </c>
      <c r="J29" s="17">
        <v>26836563.8</v>
      </c>
    </row>
    <row r="30" spans="1:10" ht="10.5" customHeight="1">
      <c r="A30" s="10" t="s">
        <v>51</v>
      </c>
      <c r="B30" s="3" t="s">
        <v>28</v>
      </c>
      <c r="C30" s="15">
        <f>D30+E30+F30+G30+H30+I30+J30</f>
        <v>249951.13999999998</v>
      </c>
      <c r="D30" s="17">
        <v>16221.74</v>
      </c>
      <c r="E30" s="17">
        <v>14424.3</v>
      </c>
      <c r="F30" s="17">
        <v>21069.86</v>
      </c>
      <c r="G30" s="17">
        <v>20302.33</v>
      </c>
      <c r="H30" s="17">
        <v>117873.51</v>
      </c>
      <c r="I30" s="17">
        <v>42898.61</v>
      </c>
      <c r="J30" s="17">
        <v>17160.79</v>
      </c>
    </row>
    <row r="31" spans="1:10" ht="10.5" customHeight="1">
      <c r="A31" s="6" t="s">
        <v>52</v>
      </c>
      <c r="B31" s="3" t="s">
        <v>29</v>
      </c>
      <c r="C31" s="15">
        <f>D31+E31+F31+G31+H31+I31+J31</f>
        <v>616105.48</v>
      </c>
      <c r="D31" s="17">
        <v>47191.91</v>
      </c>
      <c r="E31" s="17">
        <v>91305.34</v>
      </c>
      <c r="F31" s="17">
        <v>126558.47</v>
      </c>
      <c r="G31" s="17">
        <v>47567.58</v>
      </c>
      <c r="H31" s="17">
        <v>55761.95</v>
      </c>
      <c r="I31" s="17">
        <v>161084.69</v>
      </c>
      <c r="J31" s="17">
        <v>86635.54</v>
      </c>
    </row>
    <row r="32" spans="1:10" ht="12.75">
      <c r="A32" s="36" t="s">
        <v>70</v>
      </c>
      <c r="B32" s="3" t="s">
        <v>30</v>
      </c>
      <c r="C32" s="15">
        <f aca="true" t="shared" si="8" ref="C32:C40">SUM(D32:J32)</f>
        <v>1026511.8800000001</v>
      </c>
      <c r="D32" s="17">
        <f aca="true" t="shared" si="9" ref="D32:J32">D33+D34+D35</f>
        <v>41559.98</v>
      </c>
      <c r="E32" s="17">
        <f t="shared" si="9"/>
        <v>21224.16</v>
      </c>
      <c r="F32" s="17">
        <f t="shared" si="9"/>
        <v>69237.85</v>
      </c>
      <c r="G32" s="17">
        <f t="shared" si="9"/>
        <v>116102.82</v>
      </c>
      <c r="H32" s="17">
        <f t="shared" si="9"/>
        <v>484797.5</v>
      </c>
      <c r="I32" s="17">
        <f t="shared" si="9"/>
        <v>170183.13999999998</v>
      </c>
      <c r="J32" s="17">
        <f t="shared" si="9"/>
        <v>123406.43</v>
      </c>
    </row>
    <row r="33" spans="1:10" ht="12.75">
      <c r="A33" s="10" t="s">
        <v>53</v>
      </c>
      <c r="B33" s="3" t="s">
        <v>31</v>
      </c>
      <c r="C33" s="15">
        <f t="shared" si="8"/>
        <v>1025455.1399999999</v>
      </c>
      <c r="D33" s="17">
        <v>41559.98</v>
      </c>
      <c r="E33" s="17">
        <v>21224.16</v>
      </c>
      <c r="F33" s="17">
        <v>69215.36</v>
      </c>
      <c r="G33" s="17">
        <v>116102.82</v>
      </c>
      <c r="H33" s="17">
        <v>483916.56</v>
      </c>
      <c r="I33" s="17">
        <v>170029.83</v>
      </c>
      <c r="J33" s="17">
        <v>123406.43</v>
      </c>
    </row>
    <row r="34" spans="1:10" ht="12.75">
      <c r="A34" s="10" t="s">
        <v>54</v>
      </c>
      <c r="B34" s="3" t="s">
        <v>32</v>
      </c>
      <c r="C34" s="15">
        <f t="shared" si="8"/>
        <v>1056.42</v>
      </c>
      <c r="D34" s="17">
        <v>0</v>
      </c>
      <c r="E34" s="17">
        <v>0</v>
      </c>
      <c r="F34" s="17">
        <v>22.49</v>
      </c>
      <c r="G34" s="17">
        <v>0</v>
      </c>
      <c r="H34" s="17">
        <v>880.62</v>
      </c>
      <c r="I34" s="17">
        <v>153.31</v>
      </c>
      <c r="J34" s="17">
        <v>0</v>
      </c>
    </row>
    <row r="35" spans="1:10" ht="12.75">
      <c r="A35" s="6" t="s">
        <v>52</v>
      </c>
      <c r="B35" s="3" t="s">
        <v>33</v>
      </c>
      <c r="C35" s="15">
        <f t="shared" si="8"/>
        <v>0.32</v>
      </c>
      <c r="D35" s="17">
        <v>0</v>
      </c>
      <c r="E35" s="17">
        <v>0</v>
      </c>
      <c r="F35" s="17">
        <v>0</v>
      </c>
      <c r="G35" s="17">
        <v>0</v>
      </c>
      <c r="H35" s="17">
        <v>0.32</v>
      </c>
      <c r="I35" s="17">
        <v>0</v>
      </c>
      <c r="J35" s="17">
        <v>0</v>
      </c>
    </row>
    <row r="36" spans="1:10" ht="29.25" customHeight="1">
      <c r="A36" s="10" t="s">
        <v>72</v>
      </c>
      <c r="B36" s="3" t="s">
        <v>71</v>
      </c>
      <c r="C36" s="15">
        <f>SUM(D36:J36)</f>
        <v>46655618.79</v>
      </c>
      <c r="D36" s="16">
        <f>D37+D39+D40</f>
        <v>4271465.36</v>
      </c>
      <c r="E36" s="16">
        <f aca="true" t="shared" si="10" ref="E36:J36">E37+E39+E40</f>
        <v>5963824.4399999995</v>
      </c>
      <c r="F36" s="16">
        <f t="shared" si="10"/>
        <v>4073461.2800000003</v>
      </c>
      <c r="G36" s="16">
        <f t="shared" si="10"/>
        <v>4105106.15</v>
      </c>
      <c r="H36" s="16">
        <f t="shared" si="10"/>
        <v>15255218.92</v>
      </c>
      <c r="I36" s="16">
        <f t="shared" si="10"/>
        <v>8042972.43</v>
      </c>
      <c r="J36" s="16">
        <f t="shared" si="10"/>
        <v>4943570.210000001</v>
      </c>
    </row>
    <row r="37" spans="1:10" ht="12" customHeight="1">
      <c r="A37" s="9" t="s">
        <v>55</v>
      </c>
      <c r="B37" s="3" t="s">
        <v>73</v>
      </c>
      <c r="C37" s="15">
        <f t="shared" si="8"/>
        <v>44222658.05</v>
      </c>
      <c r="D37" s="16">
        <v>4168810.8</v>
      </c>
      <c r="E37" s="16">
        <v>4969007.74</v>
      </c>
      <c r="F37" s="16">
        <v>3859076.6</v>
      </c>
      <c r="G37" s="16">
        <v>3988702.91</v>
      </c>
      <c r="H37" s="16">
        <v>14950214.81</v>
      </c>
      <c r="I37" s="16">
        <v>7684979.71</v>
      </c>
      <c r="J37" s="16">
        <v>4601865.48</v>
      </c>
    </row>
    <row r="38" spans="1:10" ht="12" customHeight="1">
      <c r="A38" s="9" t="s">
        <v>43</v>
      </c>
      <c r="B38" s="3" t="s">
        <v>74</v>
      </c>
      <c r="C38" s="15">
        <f t="shared" si="8"/>
        <v>10434570.76</v>
      </c>
      <c r="D38" s="15">
        <v>544931.8</v>
      </c>
      <c r="E38" s="15">
        <v>2647131.91</v>
      </c>
      <c r="F38" s="15">
        <v>1086228.45</v>
      </c>
      <c r="G38" s="15">
        <v>959953.19</v>
      </c>
      <c r="H38" s="15">
        <v>1236012.33</v>
      </c>
      <c r="I38" s="15">
        <v>1726909.88</v>
      </c>
      <c r="J38" s="15">
        <v>2233403.2</v>
      </c>
    </row>
    <row r="39" spans="1:10" ht="12" customHeight="1">
      <c r="A39" s="9" t="s">
        <v>44</v>
      </c>
      <c r="B39" s="3" t="s">
        <v>75</v>
      </c>
      <c r="C39" s="15">
        <f t="shared" si="8"/>
        <v>390687.06000000006</v>
      </c>
      <c r="D39" s="15">
        <v>29403.08</v>
      </c>
      <c r="E39" s="15">
        <v>30584.1</v>
      </c>
      <c r="F39" s="15">
        <v>45262.16</v>
      </c>
      <c r="G39" s="15">
        <v>23080.92</v>
      </c>
      <c r="H39" s="15">
        <v>163371.82</v>
      </c>
      <c r="I39" s="15">
        <v>70137.83</v>
      </c>
      <c r="J39" s="15">
        <v>28847.15</v>
      </c>
    </row>
    <row r="40" spans="1:10" ht="12" customHeight="1">
      <c r="A40" s="6" t="s">
        <v>45</v>
      </c>
      <c r="B40" s="3" t="s">
        <v>76</v>
      </c>
      <c r="C40" s="16">
        <f t="shared" si="8"/>
        <v>2042273.6800000002</v>
      </c>
      <c r="D40" s="16">
        <v>73251.48</v>
      </c>
      <c r="E40" s="16">
        <v>964232.6</v>
      </c>
      <c r="F40" s="16">
        <v>169122.52</v>
      </c>
      <c r="G40" s="16">
        <v>93322.32</v>
      </c>
      <c r="H40" s="16">
        <v>141632.29</v>
      </c>
      <c r="I40" s="16">
        <v>287854.89</v>
      </c>
      <c r="J40" s="16">
        <v>312857.58</v>
      </c>
    </row>
    <row r="41" spans="1:10" ht="12" customHeight="1">
      <c r="A41" s="6" t="s">
        <v>78</v>
      </c>
      <c r="B41" s="3" t="s">
        <v>77</v>
      </c>
      <c r="C41" s="16" t="s">
        <v>79</v>
      </c>
      <c r="D41" s="16" t="s">
        <v>79</v>
      </c>
      <c r="E41" s="16" t="s">
        <v>79</v>
      </c>
      <c r="F41" s="16" t="s">
        <v>79</v>
      </c>
      <c r="G41" s="16" t="s">
        <v>79</v>
      </c>
      <c r="H41" s="16" t="s">
        <v>79</v>
      </c>
      <c r="I41" s="16" t="s">
        <v>79</v>
      </c>
      <c r="J41" s="16" t="s">
        <v>79</v>
      </c>
    </row>
    <row r="42" spans="1:10" ht="12" customHeight="1">
      <c r="A42" s="18"/>
      <c r="B42" s="19"/>
      <c r="C42" s="20"/>
      <c r="D42" s="20"/>
      <c r="E42" s="20"/>
      <c r="F42" s="20"/>
      <c r="G42" s="20"/>
      <c r="H42" s="20"/>
      <c r="I42" s="20"/>
      <c r="J42" s="20"/>
    </row>
    <row r="43" spans="1:10" ht="12" customHeight="1">
      <c r="A43" s="21"/>
      <c r="B43" s="19"/>
      <c r="C43" s="20"/>
      <c r="D43" s="20"/>
      <c r="E43" s="20"/>
      <c r="F43" s="20"/>
      <c r="G43" s="20"/>
      <c r="H43" s="20"/>
      <c r="I43" s="20"/>
      <c r="J43" s="20"/>
    </row>
  </sheetData>
  <sheetProtection/>
  <mergeCells count="5">
    <mergeCell ref="A3:A4"/>
    <mergeCell ref="B3:B4"/>
    <mergeCell ref="C3:C4"/>
    <mergeCell ref="D3:J3"/>
    <mergeCell ref="A1:J1"/>
  </mergeCells>
  <printOptions/>
  <pageMargins left="0.07874015748031496" right="0" top="0.2755905511811024" bottom="0" header="0" footer="0"/>
  <pageSetup horizontalDpi="300" verticalDpi="3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kovaleva</dc:creator>
  <cp:keywords/>
  <dc:description/>
  <cp:lastModifiedBy>Ковалева Наталья Геннадьевна</cp:lastModifiedBy>
  <cp:lastPrinted>2023-02-13T11:35:28Z</cp:lastPrinted>
  <dcterms:created xsi:type="dcterms:W3CDTF">2004-05-07T07:26:44Z</dcterms:created>
  <dcterms:modified xsi:type="dcterms:W3CDTF">2024-02-13T11:19:57Z</dcterms:modified>
  <cp:category/>
  <cp:version/>
  <cp:contentType/>
  <cp:contentStatus/>
</cp:coreProperties>
</file>